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idatec-my.sharepoint.com/personal/gabriel_oltean_campus_utcluj_ro/Documents/0_GabiHardOneDrive/Didactic/Cursuri/AIF/"/>
    </mc:Choice>
  </mc:AlternateContent>
  <xr:revisionPtr revIDLastSave="169" documentId="8_{C307347E-C16A-4371-BB70-AAA9E76A86E4}" xr6:coauthVersionLast="47" xr6:coauthVersionMax="47" xr10:uidLastSave="{9D77776C-D83E-4C5C-B978-804CF286933E}"/>
  <bookViews>
    <workbookView xWindow="-120" yWindow="-120" windowWidth="29040" windowHeight="15990" activeTab="1" xr2:uid="{606D5F0C-AE9D-4D56-A604-5F519DDB4E9E}"/>
  </bookViews>
  <sheets>
    <sheet name="LR_ex1" sheetId="1" r:id="rId1"/>
    <sheet name="LR_ex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L14" i="2"/>
  <c r="M14" i="2" s="1"/>
  <c r="N14" i="2" s="1"/>
  <c r="L15" i="2"/>
  <c r="M15" i="2" s="1"/>
  <c r="N15" i="2" s="1"/>
  <c r="L16" i="2"/>
  <c r="M16" i="2" s="1"/>
  <c r="N16" i="2" s="1"/>
  <c r="L17" i="2"/>
  <c r="M17" i="2" s="1"/>
  <c r="N17" i="2" s="1"/>
  <c r="L13" i="2"/>
  <c r="M13" i="2" s="1"/>
  <c r="N13" i="2" s="1"/>
  <c r="F21" i="2"/>
  <c r="I13" i="2" s="1"/>
  <c r="J13" i="2" s="1"/>
  <c r="D17" i="2"/>
  <c r="E17" i="2" s="1"/>
  <c r="F17" i="2" s="1"/>
  <c r="D16" i="2"/>
  <c r="E16" i="2" s="1"/>
  <c r="F16" i="2" s="1"/>
  <c r="D15" i="2"/>
  <c r="E15" i="2" s="1"/>
  <c r="F15" i="2" s="1"/>
  <c r="D14" i="2"/>
  <c r="E14" i="2" s="1"/>
  <c r="F14" i="2" s="1"/>
  <c r="D13" i="2"/>
  <c r="E13" i="2" s="1"/>
  <c r="F13" i="2" s="1"/>
  <c r="F22" i="1"/>
  <c r="H17" i="1" s="1"/>
  <c r="I17" i="1" s="1"/>
  <c r="D18" i="1"/>
  <c r="E18" i="1" s="1"/>
  <c r="F18" i="1" s="1"/>
  <c r="D17" i="1"/>
  <c r="E17" i="1" s="1"/>
  <c r="F17" i="1" s="1"/>
  <c r="D16" i="1"/>
  <c r="E16" i="1" s="1"/>
  <c r="F16" i="1" s="1"/>
  <c r="D15" i="1"/>
  <c r="E15" i="1" s="1"/>
  <c r="F15" i="1" s="1"/>
  <c r="D14" i="1"/>
  <c r="E14" i="1" s="1"/>
  <c r="F14" i="1" s="1"/>
  <c r="N22" i="2" l="1"/>
  <c r="N24" i="2" s="1"/>
  <c r="N18" i="2"/>
  <c r="N19" i="2" s="1"/>
  <c r="I16" i="2"/>
  <c r="J16" i="2" s="1"/>
  <c r="I15" i="2"/>
  <c r="J15" i="2" s="1"/>
  <c r="I14" i="2"/>
  <c r="J14" i="2" s="1"/>
  <c r="I17" i="2"/>
  <c r="J17" i="2" s="1"/>
  <c r="F22" i="2"/>
  <c r="F18" i="2"/>
  <c r="F19" i="2" s="1"/>
  <c r="F23" i="2" a="1"/>
  <c r="F23" i="2" s="1"/>
  <c r="F23" i="1"/>
  <c r="F19" i="1"/>
  <c r="F20" i="1" s="1"/>
  <c r="H15" i="1"/>
  <c r="I15" i="1" s="1"/>
  <c r="H14" i="1"/>
  <c r="H16" i="1"/>
  <c r="I16" i="1" s="1"/>
  <c r="H18" i="1"/>
  <c r="I18" i="1" s="1"/>
  <c r="F24" i="2" l="1"/>
  <c r="I14" i="1"/>
  <c r="F24" i="1" a="1"/>
  <c r="F24" i="1" s="1"/>
  <c r="F2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<sst xmlns="http://schemas.openxmlformats.org/spreadsheetml/2006/main" count="56" uniqueCount="30">
  <si>
    <t>ax + b</t>
  </si>
  <si>
    <t>lin</t>
  </si>
  <si>
    <t>a</t>
  </si>
  <si>
    <t>b</t>
  </si>
  <si>
    <r>
      <t xml:space="preserve">modify </t>
    </r>
    <r>
      <rPr>
        <i/>
        <sz val="11"/>
        <color theme="1"/>
        <rFont val="Aptos Narrow"/>
        <family val="2"/>
        <scheme val="minor"/>
      </rPr>
      <t>a</t>
    </r>
    <r>
      <rPr>
        <sz val="11"/>
        <color theme="1"/>
        <rFont val="Aptos Narrow"/>
        <family val="2"/>
        <scheme val="minor"/>
      </rPr>
      <t xml:space="preserve"> and</t>
    </r>
    <r>
      <rPr>
        <i/>
        <sz val="11"/>
        <color theme="1"/>
        <rFont val="Aptos Narrow"/>
        <family val="2"/>
        <scheme val="minor"/>
      </rPr>
      <t xml:space="preserve"> b</t>
    </r>
    <r>
      <rPr>
        <sz val="11"/>
        <color theme="1"/>
        <rFont val="Aptos Narrow"/>
        <family val="2"/>
        <scheme val="minor"/>
      </rPr>
      <t xml:space="preserve"> to obtain an acurrate liner regression model</t>
    </r>
  </si>
  <si>
    <t>x</t>
  </si>
  <si>
    <t>y</t>
  </si>
  <si>
    <t>y^ lin</t>
  </si>
  <si>
    <t>input</t>
  </si>
  <si>
    <t>target</t>
  </si>
  <si>
    <t>predicted</t>
  </si>
  <si>
    <t>err</t>
  </si>
  <si>
    <t>Sq_err</t>
  </si>
  <si>
    <t>target-mean</t>
  </si>
  <si>
    <t>sq_target-mean</t>
  </si>
  <si>
    <t>MSE</t>
  </si>
  <si>
    <t>RMSE</t>
  </si>
  <si>
    <t>mean</t>
  </si>
  <si>
    <t>SSres</t>
  </si>
  <si>
    <t>SStot</t>
  </si>
  <si>
    <t>R2</t>
  </si>
  <si>
    <t>linear</t>
  </si>
  <si>
    <t>quadratic</t>
  </si>
  <si>
    <t>a*x + b</t>
  </si>
  <si>
    <r>
      <t>a</t>
    </r>
    <r>
      <rPr>
        <b/>
        <vertAlign val="subscript"/>
        <sz val="14"/>
        <color theme="1"/>
        <rFont val="Aptos Narrow"/>
        <family val="2"/>
        <scheme val="minor"/>
      </rPr>
      <t>1</t>
    </r>
    <r>
      <rPr>
        <b/>
        <sz val="14"/>
        <color theme="1"/>
        <rFont val="Aptos Narrow"/>
        <family val="2"/>
        <scheme val="minor"/>
      </rPr>
      <t>x + a</t>
    </r>
    <r>
      <rPr>
        <b/>
        <vertAlign val="subscript"/>
        <sz val="14"/>
        <color theme="1"/>
        <rFont val="Aptos Narrow"/>
        <family val="2"/>
        <scheme val="minor"/>
      </rPr>
      <t>2</t>
    </r>
    <r>
      <rPr>
        <b/>
        <sz val="14"/>
        <color theme="1"/>
        <rFont val="Aptos Narrow"/>
        <family val="2"/>
        <scheme val="minor"/>
      </rPr>
      <t>x</t>
    </r>
    <r>
      <rPr>
        <b/>
        <vertAlign val="superscript"/>
        <sz val="14"/>
        <color theme="1"/>
        <rFont val="Aptos Narrow"/>
        <family val="2"/>
        <scheme val="minor"/>
      </rPr>
      <t>2</t>
    </r>
    <r>
      <rPr>
        <b/>
        <sz val="14"/>
        <color theme="1"/>
        <rFont val="Aptos Narrow"/>
        <family val="2"/>
        <scheme val="minor"/>
      </rPr>
      <t>+b</t>
    </r>
  </si>
  <si>
    <t>Quadratic</t>
  </si>
  <si>
    <r>
      <t>a</t>
    </r>
    <r>
      <rPr>
        <b/>
        <vertAlign val="subscript"/>
        <sz val="11"/>
        <color theme="1"/>
        <rFont val="Aptos Narrow"/>
        <family val="2"/>
        <scheme val="minor"/>
      </rPr>
      <t>1</t>
    </r>
  </si>
  <si>
    <r>
      <t>a</t>
    </r>
    <r>
      <rPr>
        <b/>
        <vertAlign val="subscript"/>
        <sz val="11"/>
        <color theme="1"/>
        <rFont val="Aptos Narrow"/>
        <family val="2"/>
        <scheme val="minor"/>
      </rPr>
      <t>2</t>
    </r>
  </si>
  <si>
    <t>predicted_l</t>
  </si>
  <si>
    <t>predicted_q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</si>
</sst>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CC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vertAlign val="subscript"/>
      <sz val="14"/>
      <color theme="1"/>
      <name val="Aptos Narrow"/>
      <family val="2"/>
      <scheme val="minor"/>
    </font>
    <font>
      <b/>
      <vertAlign val="superscript"/>
      <sz val="14"/>
      <color theme="1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9" tint="-0.499984740745262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2" fontId="0" fillId="0" borderId="1" xfId="0" applyNumberForma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Fill="1" applyBorder="1"/>
    <xf numFmtId="2" fontId="0" fillId="0" borderId="0" xfId="0" applyNumberFormat="1" applyFill="1"/>
    <xf numFmtId="2" fontId="0" fillId="0" borderId="0" xfId="0" applyNumberFormat="1" applyFill="1" applyBorder="1"/>
    <xf numFmtId="0" fontId="1" fillId="0" borderId="0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0" fontId="11" fillId="2" borderId="1" xfId="0" applyFont="1" applyFill="1" applyBorder="1"/>
    <xf numFmtId="2" fontId="11" fillId="2" borderId="1" xfId="0" applyNumberFormat="1" applyFont="1" applyFill="1" applyBorder="1"/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/>
    <xf numFmtId="2" fontId="12" fillId="0" borderId="1" xfId="0" applyNumberFormat="1" applyFont="1" applyBorder="1"/>
    <xf numFmtId="0" fontId="10" fillId="2" borderId="1" xfId="0" applyFont="1" applyFill="1" applyBorder="1"/>
    <xf numFmtId="2" fontId="10" fillId="2" borderId="1" xfId="0" applyNumberFormat="1" applyFont="1" applyFill="1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LR_ex1!$C$13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CC"/>
              </a:solidFill>
              <a:ln w="9525">
                <a:solidFill>
                  <a:srgbClr val="0000CC"/>
                </a:solidFill>
              </a:ln>
              <a:effectLst/>
            </c:spPr>
          </c:marker>
          <c:xVal>
            <c:numRef>
              <c:f>LR_ex1!$B$14:$B$18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18</c:v>
                </c:pt>
              </c:numCache>
            </c:numRef>
          </c:xVal>
          <c:yVal>
            <c:numRef>
              <c:f>LR_ex1!$C$14:$C$18</c:f>
              <c:numCache>
                <c:formatCode>General</c:formatCode>
                <c:ptCount val="5"/>
                <c:pt idx="0">
                  <c:v>200</c:v>
                </c:pt>
                <c:pt idx="1">
                  <c:v>140</c:v>
                </c:pt>
                <c:pt idx="2">
                  <c:v>120</c:v>
                </c:pt>
                <c:pt idx="3">
                  <c:v>110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65-455C-9F45-ED119C181384}"/>
            </c:ext>
          </c:extLst>
        </c:ser>
        <c:ser>
          <c:idx val="1"/>
          <c:order val="1"/>
          <c:tx>
            <c:strRef>
              <c:f>LR_ex1!$D$13</c:f>
              <c:strCache>
                <c:ptCount val="1"/>
                <c:pt idx="0">
                  <c:v>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LR_ex1!$B$14:$B$18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18</c:v>
                </c:pt>
              </c:numCache>
            </c:numRef>
          </c:xVal>
          <c:yVal>
            <c:numRef>
              <c:f>LR_ex1!$D$14:$D$18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65-455C-9F45-ED119C181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463"/>
        <c:axId val="42056879"/>
      </c:scatterChart>
      <c:valAx>
        <c:axId val="4205646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 b="1" i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1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6879"/>
        <c:crosses val="autoZero"/>
        <c:crossBetween val="midCat"/>
      </c:valAx>
      <c:valAx>
        <c:axId val="4205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 b="1" i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1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6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791363970663433"/>
          <c:y val="6.8131149381728359E-2"/>
          <c:w val="0.20674022741696116"/>
          <c:h val="0.18048254663354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LR_ex2!$C$12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CC"/>
              </a:solidFill>
              <a:ln w="9525">
                <a:solidFill>
                  <a:srgbClr val="0000CC"/>
                </a:solidFill>
              </a:ln>
              <a:effectLst/>
            </c:spPr>
          </c:marker>
          <c:xVal>
            <c:numRef>
              <c:f>LR_ex2!$B$13:$B$17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</c:numCache>
            </c:numRef>
          </c:xVal>
          <c:yVal>
            <c:numRef>
              <c:f>LR_ex2!$C$13:$C$17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70</c:v>
                </c:pt>
                <c:pt idx="3">
                  <c:v>60</c:v>
                </c:pt>
                <c:pt idx="4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56-43FA-9F1F-14EAE5AFDF6F}"/>
            </c:ext>
          </c:extLst>
        </c:ser>
        <c:ser>
          <c:idx val="1"/>
          <c:order val="1"/>
          <c:tx>
            <c:strRef>
              <c:f>LR_ex2!$D$12</c:f>
              <c:strCache>
                <c:ptCount val="1"/>
                <c:pt idx="0">
                  <c:v>predicted_l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LR_ex2!$B$13:$B$17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</c:numCache>
            </c:numRef>
          </c:xVal>
          <c:yVal>
            <c:numRef>
              <c:f>LR_ex2!$D$13:$D$17</c:f>
              <c:numCache>
                <c:formatCode>General</c:formatCode>
                <c:ptCount val="5"/>
                <c:pt idx="0">
                  <c:v>95</c:v>
                </c:pt>
                <c:pt idx="1">
                  <c:v>87</c:v>
                </c:pt>
                <c:pt idx="2">
                  <c:v>79</c:v>
                </c:pt>
                <c:pt idx="3">
                  <c:v>63</c:v>
                </c:pt>
                <c:pt idx="4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56-43FA-9F1F-14EAE5AFDF6F}"/>
            </c:ext>
          </c:extLst>
        </c:ser>
        <c:ser>
          <c:idx val="2"/>
          <c:order val="2"/>
          <c:tx>
            <c:strRef>
              <c:f>LR_ex2!$L$12</c:f>
              <c:strCache>
                <c:ptCount val="1"/>
                <c:pt idx="0">
                  <c:v>predicted_q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LR_ex2!$B$13:$B$17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</c:numCache>
            </c:numRef>
          </c:xVal>
          <c:yVal>
            <c:numRef>
              <c:f>LR_ex2!$L$13:$L$17</c:f>
              <c:numCache>
                <c:formatCode>General</c:formatCode>
                <c:ptCount val="5"/>
                <c:pt idx="0">
                  <c:v>98.5</c:v>
                </c:pt>
                <c:pt idx="1">
                  <c:v>82.399999999999977</c:v>
                </c:pt>
                <c:pt idx="2">
                  <c:v>70.099999999999966</c:v>
                </c:pt>
                <c:pt idx="3">
                  <c:v>56.899999999999977</c:v>
                </c:pt>
                <c:pt idx="4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56-43FA-9F1F-14EAE5AFD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463"/>
        <c:axId val="42056879"/>
      </c:scatterChart>
      <c:valAx>
        <c:axId val="42056463"/>
        <c:scaling>
          <c:orientation val="minMax"/>
          <c:max val="16"/>
          <c:min val="9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 b="1" i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1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6879"/>
        <c:crosses val="autoZero"/>
        <c:crossBetween val="midCat"/>
      </c:valAx>
      <c:valAx>
        <c:axId val="4205687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1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 b="1" i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1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6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093280161683755"/>
          <c:y val="6.4515605579143293E-2"/>
          <c:w val="0.21585139375821824"/>
          <c:h val="0.30505993473880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484119</xdr:colOff>
      <xdr:row>2</xdr:row>
      <xdr:rowOff>8283</xdr:rowOff>
    </xdr:from>
    <xdr:to>
      <xdr:col>20</xdr:col>
      <xdr:colOff>49697</xdr:colOff>
      <xdr:row>20</xdr:row>
      <xdr:rowOff>141633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6E31B8-24FD-4B74-BDB8-E4490E3B0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210792</xdr:colOff>
      <xdr:row>5</xdr:row>
      <xdr:rowOff>91109</xdr:rowOff>
    </xdr:from>
    <xdr:to>
      <xdr:col>24</xdr:col>
      <xdr:colOff>389284</xdr:colOff>
      <xdr:row>23</xdr:row>
      <xdr:rowOff>125067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F395F7-82E7-4E07-A39D-15C38F22D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1393-6B8A-4C67-A369-BAE7C74DAA92}">
  <dimension ref="A3:I30"/>
  <sheetViews>
    <sheetView zoomScale="115" zoomScaleNormal="115" workbookViewId="0">
      <selection activeCell="U24" sqref="U24"/>
    </sheetView>
  </sheetViews>
  <sheetFormatPr defaultRowHeight="15" x14ac:dyDescent="0.25"/>
  <cols>
    <col min="1" max="1" width="5.42578125" style="1" customWidth="1"/>
    <col min="2" max="2" width="7.140625" customWidth="1"/>
    <col min="3" max="3" width="8.42578125" customWidth="1"/>
    <col min="4" max="4" width="9.140625" customWidth="1"/>
    <col min="5" max="5" width="5.85546875" customWidth="1"/>
    <col min="6" max="6" width="9.7109375" customWidth="1"/>
    <col min="7" max="7" width="0.28515625" customWidth="1"/>
    <col min="8" max="9" width="0" hidden="1" customWidth="1"/>
  </cols>
  <sheetData>
    <row r="3" spans="1:9" x14ac:dyDescent="0.25">
      <c r="B3" s="2" t="s">
        <v>0</v>
      </c>
    </row>
    <row r="5" spans="1:9" x14ac:dyDescent="0.25">
      <c r="B5" s="14" t="s">
        <v>1</v>
      </c>
      <c r="C5" s="14"/>
      <c r="D5" s="15"/>
      <c r="E5" s="15"/>
      <c r="F5" s="15"/>
    </row>
    <row r="6" spans="1:9" x14ac:dyDescent="0.25">
      <c r="B6" s="4" t="s">
        <v>2</v>
      </c>
      <c r="C6" s="4" t="s">
        <v>3</v>
      </c>
      <c r="D6" s="1"/>
      <c r="E6" s="1"/>
      <c r="F6" s="1"/>
    </row>
    <row r="7" spans="1:9" x14ac:dyDescent="0.25">
      <c r="B7" s="5">
        <v>0</v>
      </c>
      <c r="C7" s="5">
        <v>0</v>
      </c>
      <c r="D7" s="1"/>
      <c r="E7" s="1"/>
      <c r="F7" s="1"/>
    </row>
    <row r="8" spans="1:9" x14ac:dyDescent="0.25">
      <c r="A8"/>
      <c r="B8" s="16" t="s">
        <v>4</v>
      </c>
      <c r="C8" s="16"/>
      <c r="D8" s="16"/>
      <c r="E8" s="16"/>
    </row>
    <row r="9" spans="1:9" x14ac:dyDescent="0.25">
      <c r="A9"/>
      <c r="B9" s="16"/>
      <c r="C9" s="16"/>
      <c r="D9" s="16"/>
      <c r="E9" s="16"/>
    </row>
    <row r="10" spans="1:9" x14ac:dyDescent="0.25">
      <c r="A10"/>
    </row>
    <row r="11" spans="1:9" x14ac:dyDescent="0.25">
      <c r="A11"/>
    </row>
    <row r="12" spans="1:9" x14ac:dyDescent="0.25">
      <c r="B12" s="3" t="s">
        <v>5</v>
      </c>
      <c r="C12" s="6" t="s">
        <v>6</v>
      </c>
      <c r="D12" s="7" t="s">
        <v>7</v>
      </c>
      <c r="E12" s="1"/>
    </row>
    <row r="13" spans="1:9" x14ac:dyDescent="0.25">
      <c r="B13" s="3" t="s">
        <v>8</v>
      </c>
      <c r="C13" s="6" t="s">
        <v>9</v>
      </c>
      <c r="D13" s="7" t="s">
        <v>10</v>
      </c>
      <c r="E13" s="3" t="s">
        <v>11</v>
      </c>
      <c r="F13" s="5" t="s">
        <v>12</v>
      </c>
      <c r="H13" s="8" t="s">
        <v>13</v>
      </c>
      <c r="I13" s="8" t="s">
        <v>14</v>
      </c>
    </row>
    <row r="14" spans="1:9" x14ac:dyDescent="0.25">
      <c r="B14" s="3">
        <v>10</v>
      </c>
      <c r="C14" s="6">
        <v>200</v>
      </c>
      <c r="D14" s="9">
        <f>$B$7*B14+$C$7</f>
        <v>0</v>
      </c>
      <c r="E14" s="8">
        <f>D14-C14</f>
        <v>-200</v>
      </c>
      <c r="F14" s="10">
        <f>E14^2</f>
        <v>40000</v>
      </c>
      <c r="H14" s="10">
        <f>C14-$F$22</f>
        <v>66</v>
      </c>
      <c r="I14" s="10">
        <f>H14^2</f>
        <v>4356</v>
      </c>
    </row>
    <row r="15" spans="1:9" x14ac:dyDescent="0.25">
      <c r="B15" s="3">
        <v>12</v>
      </c>
      <c r="C15" s="6">
        <v>140</v>
      </c>
      <c r="D15" s="9">
        <f t="shared" ref="D15:D18" si="0">$B$7*B15+$C$7</f>
        <v>0</v>
      </c>
      <c r="E15" s="8">
        <f t="shared" ref="E15:E18" si="1">D15-C15</f>
        <v>-140</v>
      </c>
      <c r="F15" s="10">
        <f t="shared" ref="F15:F18" si="2">E15^2</f>
        <v>19600</v>
      </c>
      <c r="H15" s="10">
        <f t="shared" ref="H15:H18" si="3">C15-$F$22</f>
        <v>6</v>
      </c>
      <c r="I15" s="10">
        <f t="shared" ref="I15:I18" si="4">H15^2</f>
        <v>36</v>
      </c>
    </row>
    <row r="16" spans="1:9" x14ac:dyDescent="0.25">
      <c r="B16" s="3">
        <v>14</v>
      </c>
      <c r="C16" s="6">
        <v>120</v>
      </c>
      <c r="D16" s="9">
        <f t="shared" si="0"/>
        <v>0</v>
      </c>
      <c r="E16" s="8">
        <f t="shared" si="1"/>
        <v>-120</v>
      </c>
      <c r="F16" s="10">
        <f t="shared" si="2"/>
        <v>14400</v>
      </c>
      <c r="H16" s="10">
        <f t="shared" si="3"/>
        <v>-14</v>
      </c>
      <c r="I16" s="10">
        <f t="shared" si="4"/>
        <v>196</v>
      </c>
    </row>
    <row r="17" spans="2:9" x14ac:dyDescent="0.25">
      <c r="B17" s="3">
        <v>17</v>
      </c>
      <c r="C17" s="6">
        <v>110</v>
      </c>
      <c r="D17" s="9">
        <f t="shared" si="0"/>
        <v>0</v>
      </c>
      <c r="E17" s="8">
        <f t="shared" si="1"/>
        <v>-110</v>
      </c>
      <c r="F17" s="10">
        <f t="shared" si="2"/>
        <v>12100</v>
      </c>
      <c r="H17" s="10">
        <f t="shared" si="3"/>
        <v>-24</v>
      </c>
      <c r="I17" s="10">
        <f t="shared" si="4"/>
        <v>576</v>
      </c>
    </row>
    <row r="18" spans="2:9" x14ac:dyDescent="0.25">
      <c r="B18" s="3">
        <v>18</v>
      </c>
      <c r="C18" s="6">
        <v>100</v>
      </c>
      <c r="D18" s="9">
        <f t="shared" si="0"/>
        <v>0</v>
      </c>
      <c r="E18" s="8">
        <f t="shared" si="1"/>
        <v>-100</v>
      </c>
      <c r="F18" s="10">
        <f t="shared" si="2"/>
        <v>10000</v>
      </c>
      <c r="H18" s="10">
        <f t="shared" si="3"/>
        <v>-34</v>
      </c>
      <c r="I18" s="10">
        <f t="shared" si="4"/>
        <v>1156</v>
      </c>
    </row>
    <row r="19" spans="2:9" x14ac:dyDescent="0.25">
      <c r="E19" s="11" t="s">
        <v>15</v>
      </c>
      <c r="F19" s="12">
        <f>SUM(F14:F18)/COUNT(F14:F18)</f>
        <v>19220</v>
      </c>
    </row>
    <row r="20" spans="2:9" x14ac:dyDescent="0.25">
      <c r="E20" s="11" t="s">
        <v>16</v>
      </c>
      <c r="F20" s="12">
        <f>SQRT(F19)</f>
        <v>138.63621460498698</v>
      </c>
    </row>
    <row r="21" spans="2:9" x14ac:dyDescent="0.25">
      <c r="F21" s="13"/>
    </row>
    <row r="22" spans="2:9" x14ac:dyDescent="0.25">
      <c r="E22" s="8" t="s">
        <v>17</v>
      </c>
      <c r="F22" s="10">
        <f>AVERAGE(C14:C18)</f>
        <v>134</v>
      </c>
    </row>
    <row r="23" spans="2:9" x14ac:dyDescent="0.25">
      <c r="E23" s="8" t="s">
        <v>18</v>
      </c>
      <c r="F23" s="10">
        <f>SUM(F14:F18)</f>
        <v>96100</v>
      </c>
    </row>
    <row r="24" spans="2:9" x14ac:dyDescent="0.25">
      <c r="E24" s="8" t="s">
        <v>19</v>
      </c>
      <c r="F24" s="10" cm="1">
        <f t="array" ref="F24">SUM(H14:H18^2)</f>
        <v>6320</v>
      </c>
    </row>
    <row r="25" spans="2:9" x14ac:dyDescent="0.25">
      <c r="E25" s="11" t="s">
        <v>20</v>
      </c>
      <c r="F25" s="11">
        <f>1-F23/F24</f>
        <v>-14.205696202531646</v>
      </c>
    </row>
    <row r="29" spans="2:9" x14ac:dyDescent="0.25">
      <c r="B29" s="2"/>
      <c r="C29" s="2"/>
    </row>
    <row r="30" spans="2:9" x14ac:dyDescent="0.25">
      <c r="B30" s="2"/>
      <c r="C30" s="2"/>
    </row>
  </sheetData>
  <mergeCells count="3">
    <mergeCell ref="B5:C5"/>
    <mergeCell ref="D5:F5"/>
    <mergeCell ref="B8:E9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1AAA-9090-432C-8EE2-E47B770BEACA}">
  <dimension ref="A2:P29"/>
  <sheetViews>
    <sheetView tabSelected="1" zoomScale="115" zoomScaleNormal="115" workbookViewId="0">
      <selection activeCell="N30" sqref="N30"/>
    </sheetView>
  </sheetViews>
  <sheetFormatPr defaultRowHeight="15" x14ac:dyDescent="0.25"/>
  <cols>
    <col min="1" max="1" width="5.42578125" style="1" customWidth="1"/>
    <col min="2" max="2" width="7.140625" customWidth="1"/>
    <col min="3" max="3" width="8.42578125" customWidth="1"/>
    <col min="4" max="4" width="10.5703125" customWidth="1"/>
    <col min="5" max="5" width="5.85546875" customWidth="1"/>
    <col min="6" max="6" width="9.7109375" customWidth="1"/>
    <col min="7" max="8" width="1.140625" customWidth="1"/>
    <col min="9" max="10" width="12" hidden="1" customWidth="1"/>
    <col min="11" max="11" width="0.7109375" customWidth="1"/>
    <col min="12" max="12" width="11.140625" customWidth="1"/>
  </cols>
  <sheetData>
    <row r="2" spans="1:14" x14ac:dyDescent="0.25">
      <c r="B2" s="47" t="s">
        <v>21</v>
      </c>
      <c r="C2" s="47"/>
      <c r="K2" s="1"/>
      <c r="L2" s="38" t="s">
        <v>22</v>
      </c>
      <c r="M2" s="38"/>
      <c r="N2" s="38"/>
    </row>
    <row r="3" spans="1:14" ht="22.5" x14ac:dyDescent="0.4">
      <c r="B3" s="23" t="s">
        <v>23</v>
      </c>
      <c r="C3" s="23"/>
      <c r="K3" s="24"/>
      <c r="L3" s="23" t="s">
        <v>24</v>
      </c>
      <c r="M3" s="23"/>
      <c r="N3" s="23"/>
    </row>
    <row r="5" spans="1:14" ht="18" x14ac:dyDescent="0.35">
      <c r="B5" s="44" t="s">
        <v>2</v>
      </c>
      <c r="C5" s="44" t="s">
        <v>3</v>
      </c>
      <c r="D5" s="1"/>
      <c r="E5" s="1"/>
      <c r="F5" s="1"/>
      <c r="G5" s="1"/>
      <c r="L5" s="46" t="s">
        <v>26</v>
      </c>
      <c r="M5" s="46" t="s">
        <v>27</v>
      </c>
      <c r="N5" s="46" t="s">
        <v>3</v>
      </c>
    </row>
    <row r="6" spans="1:14" x14ac:dyDescent="0.25">
      <c r="B6" s="45">
        <v>-8</v>
      </c>
      <c r="C6" s="45">
        <v>175</v>
      </c>
      <c r="D6" s="1"/>
      <c r="E6" s="1"/>
      <c r="F6" s="1"/>
      <c r="G6" s="1"/>
      <c r="L6" s="46">
        <v>-56</v>
      </c>
      <c r="M6" s="46">
        <v>1.9</v>
      </c>
      <c r="N6" s="46">
        <v>468.5</v>
      </c>
    </row>
    <row r="7" spans="1:14" x14ac:dyDescent="0.25">
      <c r="A7"/>
      <c r="B7" s="16" t="s">
        <v>4</v>
      </c>
      <c r="C7" s="16"/>
      <c r="D7" s="16"/>
      <c r="E7" s="16"/>
      <c r="N7">
        <v>468.5</v>
      </c>
    </row>
    <row r="8" spans="1:14" x14ac:dyDescent="0.25">
      <c r="A8"/>
      <c r="B8" s="16"/>
      <c r="C8" s="16"/>
      <c r="D8" s="16"/>
      <c r="E8" s="16"/>
    </row>
    <row r="9" spans="1:14" x14ac:dyDescent="0.25">
      <c r="A9"/>
    </row>
    <row r="10" spans="1:14" x14ac:dyDescent="0.25">
      <c r="A10"/>
    </row>
    <row r="11" spans="1:14" x14ac:dyDescent="0.25">
      <c r="B11" s="3" t="s">
        <v>5</v>
      </c>
      <c r="C11" s="6" t="s">
        <v>6</v>
      </c>
      <c r="D11" s="27" t="s">
        <v>21</v>
      </c>
      <c r="E11" s="27"/>
      <c r="F11" s="27"/>
      <c r="L11" s="43" t="s">
        <v>25</v>
      </c>
      <c r="M11" s="43"/>
      <c r="N11" s="43"/>
    </row>
    <row r="12" spans="1:14" x14ac:dyDescent="0.25">
      <c r="B12" s="3" t="s">
        <v>8</v>
      </c>
      <c r="C12" s="6" t="s">
        <v>9</v>
      </c>
      <c r="D12" s="28" t="s">
        <v>28</v>
      </c>
      <c r="E12" s="29" t="s">
        <v>11</v>
      </c>
      <c r="F12" s="30" t="s">
        <v>12</v>
      </c>
      <c r="G12" s="17"/>
      <c r="I12" s="8" t="s">
        <v>13</v>
      </c>
      <c r="J12" s="8" t="s">
        <v>14</v>
      </c>
      <c r="L12" s="26" t="s">
        <v>29</v>
      </c>
      <c r="M12" s="36" t="s">
        <v>11</v>
      </c>
      <c r="N12" s="37" t="s">
        <v>12</v>
      </c>
    </row>
    <row r="13" spans="1:14" x14ac:dyDescent="0.25">
      <c r="B13" s="3">
        <v>10</v>
      </c>
      <c r="C13" s="6">
        <v>100</v>
      </c>
      <c r="D13" s="31">
        <f>$B$6*B13+$C$6</f>
        <v>95</v>
      </c>
      <c r="E13" s="32">
        <f>D13-C13</f>
        <v>-5</v>
      </c>
      <c r="F13" s="33">
        <f>E13^2</f>
        <v>25</v>
      </c>
      <c r="G13" s="18"/>
      <c r="I13" s="10">
        <f>C13-$F$21</f>
        <v>27</v>
      </c>
      <c r="J13" s="10">
        <f>I13^2</f>
        <v>729</v>
      </c>
      <c r="L13" s="26">
        <f>$L$6*B13+$M$6*B13^2+$N$6</f>
        <v>98.5</v>
      </c>
      <c r="M13" s="39">
        <f>L13-C13</f>
        <v>-1.5</v>
      </c>
      <c r="N13" s="40">
        <f>M13^2</f>
        <v>2.25</v>
      </c>
    </row>
    <row r="14" spans="1:14" x14ac:dyDescent="0.25">
      <c r="B14" s="3">
        <v>11</v>
      </c>
      <c r="C14" s="6">
        <v>80</v>
      </c>
      <c r="D14" s="31">
        <f t="shared" ref="D14:D17" si="0">$B$6*B14+$C$6</f>
        <v>87</v>
      </c>
      <c r="E14" s="32">
        <f t="shared" ref="E14:E17" si="1">D14-C14</f>
        <v>7</v>
      </c>
      <c r="F14" s="33">
        <f t="shared" ref="F14:F17" si="2">E14^2</f>
        <v>49</v>
      </c>
      <c r="G14" s="18"/>
      <c r="I14" s="10">
        <f t="shared" ref="I14:I17" si="3">C14-$F$21</f>
        <v>7</v>
      </c>
      <c r="J14" s="10">
        <f t="shared" ref="J14:J17" si="4">I14^2</f>
        <v>49</v>
      </c>
      <c r="L14" s="26">
        <f t="shared" ref="L14:L17" si="5">$L$6*B14+$M$6*B14^2+$N$6</f>
        <v>82.399999999999977</v>
      </c>
      <c r="M14" s="39">
        <f t="shared" ref="M14:M17" si="6">L14-C14</f>
        <v>2.3999999999999773</v>
      </c>
      <c r="N14" s="40">
        <f t="shared" ref="N14:N17" si="7">M14^2</f>
        <v>5.7599999999998905</v>
      </c>
    </row>
    <row r="15" spans="1:14" x14ac:dyDescent="0.25">
      <c r="B15" s="3">
        <v>12</v>
      </c>
      <c r="C15" s="6">
        <v>70</v>
      </c>
      <c r="D15" s="31">
        <f t="shared" si="0"/>
        <v>79</v>
      </c>
      <c r="E15" s="32">
        <f t="shared" si="1"/>
        <v>9</v>
      </c>
      <c r="F15" s="33">
        <f t="shared" si="2"/>
        <v>81</v>
      </c>
      <c r="G15" s="18"/>
      <c r="I15" s="10">
        <f t="shared" si="3"/>
        <v>-3</v>
      </c>
      <c r="J15" s="10">
        <f t="shared" si="4"/>
        <v>9</v>
      </c>
      <c r="L15" s="26">
        <f t="shared" si="5"/>
        <v>70.099999999999966</v>
      </c>
      <c r="M15" s="39">
        <f t="shared" si="6"/>
        <v>9.9999999999965894E-2</v>
      </c>
      <c r="N15" s="40">
        <f t="shared" si="7"/>
        <v>9.9999999999931793E-3</v>
      </c>
    </row>
    <row r="16" spans="1:14" x14ac:dyDescent="0.25">
      <c r="B16" s="3">
        <v>14</v>
      </c>
      <c r="C16" s="6">
        <v>60</v>
      </c>
      <c r="D16" s="31">
        <f t="shared" si="0"/>
        <v>63</v>
      </c>
      <c r="E16" s="32">
        <f t="shared" si="1"/>
        <v>3</v>
      </c>
      <c r="F16" s="33">
        <f t="shared" si="2"/>
        <v>9</v>
      </c>
      <c r="G16" s="18"/>
      <c r="I16" s="10">
        <f t="shared" si="3"/>
        <v>-13</v>
      </c>
      <c r="J16" s="10">
        <f t="shared" si="4"/>
        <v>169</v>
      </c>
      <c r="L16" s="26">
        <f t="shared" si="5"/>
        <v>56.899999999999977</v>
      </c>
      <c r="M16" s="39">
        <f t="shared" si="6"/>
        <v>-3.1000000000000227</v>
      </c>
      <c r="N16" s="40">
        <f t="shared" si="7"/>
        <v>9.6100000000001415</v>
      </c>
    </row>
    <row r="17" spans="2:16" x14ac:dyDescent="0.25">
      <c r="B17" s="3">
        <v>15</v>
      </c>
      <c r="C17" s="6">
        <v>55</v>
      </c>
      <c r="D17" s="31">
        <f t="shared" si="0"/>
        <v>55</v>
      </c>
      <c r="E17" s="32">
        <f t="shared" si="1"/>
        <v>0</v>
      </c>
      <c r="F17" s="33">
        <f t="shared" si="2"/>
        <v>0</v>
      </c>
      <c r="G17" s="18"/>
      <c r="I17" s="10">
        <f t="shared" si="3"/>
        <v>-18</v>
      </c>
      <c r="J17" s="10">
        <f t="shared" si="4"/>
        <v>324</v>
      </c>
      <c r="L17" s="26">
        <f t="shared" si="5"/>
        <v>56</v>
      </c>
      <c r="M17" s="39">
        <f t="shared" si="6"/>
        <v>1</v>
      </c>
      <c r="N17" s="40">
        <f t="shared" si="7"/>
        <v>1</v>
      </c>
    </row>
    <row r="18" spans="2:16" x14ac:dyDescent="0.25">
      <c r="E18" s="34" t="s">
        <v>15</v>
      </c>
      <c r="F18" s="35">
        <f>SUM(F13:F17)/COUNT(F13:F17)</f>
        <v>32.799999999999997</v>
      </c>
      <c r="G18" s="19"/>
      <c r="M18" s="41" t="s">
        <v>15</v>
      </c>
      <c r="N18" s="42">
        <f>SUM(N13:N17)/COUNT(N13:N17)</f>
        <v>3.7260000000000049</v>
      </c>
    </row>
    <row r="19" spans="2:16" x14ac:dyDescent="0.25">
      <c r="E19" s="34" t="s">
        <v>16</v>
      </c>
      <c r="F19" s="35">
        <f>SQRT(F18)</f>
        <v>5.727128425310541</v>
      </c>
      <c r="G19" s="19"/>
      <c r="M19" s="41" t="s">
        <v>16</v>
      </c>
      <c r="N19" s="42">
        <f>SQRT(N18)</f>
        <v>1.9302849530574508</v>
      </c>
    </row>
    <row r="20" spans="2:16" x14ac:dyDescent="0.25">
      <c r="F20" s="13"/>
      <c r="G20" s="20"/>
    </row>
    <row r="21" spans="2:16" x14ac:dyDescent="0.25">
      <c r="E21" s="32" t="s">
        <v>17</v>
      </c>
      <c r="F21" s="33">
        <f>AVERAGE(C13:C17)</f>
        <v>73</v>
      </c>
      <c r="G21" s="21"/>
    </row>
    <row r="22" spans="2:16" x14ac:dyDescent="0.25">
      <c r="E22" s="32" t="s">
        <v>18</v>
      </c>
      <c r="F22" s="33">
        <f>SUM(F13:F17)</f>
        <v>164</v>
      </c>
      <c r="G22" s="21"/>
      <c r="M22" s="39" t="s">
        <v>18</v>
      </c>
      <c r="N22" s="40">
        <f>SUM(N13:N17)</f>
        <v>18.630000000000024</v>
      </c>
    </row>
    <row r="23" spans="2:16" ht="18.75" x14ac:dyDescent="0.3">
      <c r="E23" s="32" t="s">
        <v>19</v>
      </c>
      <c r="F23" s="33" cm="1">
        <f t="array" ref="F23">SUM(I13:I17^2)</f>
        <v>1280</v>
      </c>
      <c r="G23" s="21"/>
      <c r="M23" s="39" t="s">
        <v>19</v>
      </c>
      <c r="N23" s="40">
        <f>F23</f>
        <v>1280</v>
      </c>
      <c r="P23" s="25"/>
    </row>
    <row r="24" spans="2:16" x14ac:dyDescent="0.25">
      <c r="E24" s="34" t="s">
        <v>20</v>
      </c>
      <c r="F24" s="34">
        <f>1-F22/F23</f>
        <v>0.87187499999999996</v>
      </c>
      <c r="G24" s="22"/>
      <c r="M24" s="41" t="s">
        <v>20</v>
      </c>
      <c r="N24" s="41">
        <f>1-N22/N23</f>
        <v>0.9854453125</v>
      </c>
    </row>
    <row r="28" spans="2:16" x14ac:dyDescent="0.25">
      <c r="B28" s="2"/>
      <c r="C28" s="2"/>
    </row>
    <row r="29" spans="2:16" x14ac:dyDescent="0.25">
      <c r="B29" s="2"/>
      <c r="C29" s="2"/>
    </row>
  </sheetData>
  <mergeCells count="7">
    <mergeCell ref="L3:N3"/>
    <mergeCell ref="D11:F11"/>
    <mergeCell ref="L11:N11"/>
    <mergeCell ref="L2:N2"/>
    <mergeCell ref="B7:E8"/>
    <mergeCell ref="B2:C2"/>
    <mergeCell ref="B3:C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LR_ex1</vt:lpstr>
      <vt:lpstr>LR_ex2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Oltean</dc:creator>
  <cp:keywords/>
  <dc:description/>
  <cp:lastModifiedBy>Gabriel Oltean</cp:lastModifiedBy>
  <cp:revision/>
  <dcterms:created xsi:type="dcterms:W3CDTF">2024-10-06T13:52:27Z</dcterms:created>
  <dcterms:modified xsi:type="dcterms:W3CDTF">2024-10-06T14:36:43Z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58b62f-6f94-46bd-8089-18e64b0a9abb_Enabled">
    <vt:lpwstr>true</vt:lpwstr>
  </property>
  <property fmtid="{D5CDD505-2E9C-101B-9397-08002B2CF9AE}" pid="3" name="MSIP_Label_5b58b62f-6f94-46bd-8089-18e64b0a9abb_SetDate">
    <vt:lpwstr>2024-10-06T13:52:51Z</vt:lpwstr>
  </property>
  <property fmtid="{D5CDD505-2E9C-101B-9397-08002B2CF9AE}" pid="4" name="MSIP_Label_5b58b62f-6f94-46bd-8089-18e64b0a9abb_Method">
    <vt:lpwstr>Standard</vt:lpwstr>
  </property>
  <property fmtid="{D5CDD505-2E9C-101B-9397-08002B2CF9AE}" pid="5" name="MSIP_Label_5b58b62f-6f94-46bd-8089-18e64b0a9abb_Name">
    <vt:lpwstr>defa4170-0d19-0005-0004-bc88714345d2</vt:lpwstr>
  </property>
  <property fmtid="{D5CDD505-2E9C-101B-9397-08002B2CF9AE}" pid="6" name="MSIP_Label_5b58b62f-6f94-46bd-8089-18e64b0a9abb_SiteId">
    <vt:lpwstr>a6eb79fa-c4a9-4cce-818d-b85274d15305</vt:lpwstr>
  </property>
  <property fmtid="{D5CDD505-2E9C-101B-9397-08002B2CF9AE}" pid="7" name="MSIP_Label_5b58b62f-6f94-46bd-8089-18e64b0a9abb_ActionId">
    <vt:lpwstr>db6cc606-f40a-489b-8c3c-7495041cb57d</vt:lpwstr>
  </property>
  <property fmtid="{D5CDD505-2E9C-101B-9397-08002B2CF9AE}" pid="8" name="MSIP_Label_5b58b62f-6f94-46bd-8089-18e64b0a9abb_ContentBits">
    <vt:lpwstr>0</vt:lpwstr>
  </property>
</Properties>
</file>